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4525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G15" i="15"/>
  <c r="H15" i="15"/>
  <c r="I15" i="15"/>
  <c r="J15" i="15"/>
  <c r="D4" i="22"/>
  <c r="K15" i="15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D10" i="22"/>
  <c r="H46" i="15"/>
  <c r="D9" i="22"/>
  <c r="I46" i="15"/>
  <c r="J46" i="15"/>
  <c r="D3" i="22"/>
  <c r="L46" i="15"/>
  <c r="L45" i="15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<sst xmlns="http://schemas.openxmlformats.org/spreadsheetml/2006/main" count="277" uniqueCount="209">
  <si>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</si>
  <si>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</si>
  <si>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</si>
  <si>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</si>
  <si>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</si>
  <si>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</si>
  <si>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</si>
  <si>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</si>
  <si>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</si>
  <si>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</si>
  <si>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</si>
  <si>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</si>
  <si>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</si>
  <si>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</si>
  <si>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</si>
  <si>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</si>
  <si>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</si>
  <si>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</si>
  <si>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</si>
  <si>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</si>
  <si>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</si>
  <si>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</si>
  <si>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</si>
  <si>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</si>
  <si>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</si>
  <si>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</si>
  <si>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</si>
  <si>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</si>
  <si>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</si>
  <si>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</si>
  <si>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</si>
  <si>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</si>
  <si>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</si>
  <si>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</si>
  <si>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</si>
  <si>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</si>
  <si>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</si>
  <si>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</si>
  <si>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</si>
  <si>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</si>
  <si>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</si>
  <si>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</si>
  <si>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</si>
  <si>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</si>
  <si>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</si>
  <si>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</si>
  <si>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</si>
  <si>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</si>
  <si>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</si>
  <si>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</si>
  <si>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</si>
  <si>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</si>
  <si>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</si>
  <si>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</si>
  <si>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</si>
  <si>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</si>
  <si>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</si>
  <si>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</si>
  <si>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</si>
  <si>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</si>
  <si>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</si>
  <si>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</si>
  <si>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</si>
  <si>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</si>
  <si>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</si>
  <si>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</si>
  <si>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</si>
  <si>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</si>
  <si>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</si>
  <si>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</si>
  <si>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</si>
  <si>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</si>
  <si>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</si>
  <si>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</si>
  <si>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</si>
  <si>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</si>
  <si>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</si>
  <si>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</si>
  <si>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</si>
  <si>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</si>
  <si>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</si>
  <si>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</si>
  <si>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</si>
  <si>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</si>
  <si>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</si>
  <si>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</si>
  <si>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</si>
  <si>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</si>
  <si>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</si>
  <si>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</si>
  <si>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</si>
  <si>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</si>
  <si>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</si>
  <si>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</si>
  <si>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</si>
  <si>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</si>
  <si>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</si>
  <si>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</si>
  <si>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</si>
  <si>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</si>
  <si>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</si>
  <si>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</si>
  <si>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</si>
  <si>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</si>
  <si>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</si>
  <si>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</si>
  <si>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</si>
  <si>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</si>
  <si>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</si>
  <si>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</si>
  <si>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</si>
  <si>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</si>
  <si>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</si>
  <si>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</si>
  <si>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</si>
  <si>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</si>
  <si>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</si>
  <si>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</si>
  <si>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</si>
  <si>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</si>
  <si>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</si>
  <si>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</si>
  <si>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</si>
  <si>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</si>
  <si>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</si>
  <si>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</si>
  <si>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</si>
  <si>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</si>
  <si>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</si>
  <si>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</si>
  <si>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</si>
  <si>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</si>
  <si>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</si>
  <si>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</si>
  <si>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</si>
  <si>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</si>
  <si>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</si>
  <si>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</si>
  <si>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</si>
  <si>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</si>
  <si>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</si>
  <si>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</si>
  <si>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</si>
  <si>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</si>
  <si>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</si>
  <si>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</si>
  <si>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</si>
  <si>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</si>
  <si>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</si>
  <si>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</si>
  <si>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</si>
  <si>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</si>
  <si>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</si>
  <si>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</si>
  <si>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</si>
  <si>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</si>
  <si>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</si>
  <si>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</si>
  <si>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</si>
  <si>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</si>
  <si>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</si>
  <si>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</si>
  <si>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</si>
  <si>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</si>
  <si>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</si>
  <si>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</si>
  <si>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</si>
  <si>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</si>
  <si>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</si>
  <si>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</si>
  <si>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</si>
  <si>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</si>
  <si>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</si>
  <si>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</si>
  <si>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</si>
  <si>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</si>
  <si>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</si>
  <si>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</si>
  <si>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</si>
  <si>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</si>
  <si>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</si>
  <si>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</si>
  <si>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</si>
  <si>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</si>
  <si>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</si>
  <si>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</si>
  <si>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</si>
  <si>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</si>
  <si>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</si>
  <si>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</si>
  <si>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</si>
  <si>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</si>
  <si>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</si>
  <si>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</si>
  <si>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</si>
  <si>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</si>
  <si>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</si>
  <si>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</si>
  <si>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</si>
  <si>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</si>
  <si>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</si>
  <si>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</si>
  <si>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Близнюківський районний суд Харківської області</t>
  </si>
  <si>
    <t>64800.смт. Близнюки.вул. Свободи 46а</t>
  </si>
  <si>
    <t>Доручення судів України / іноземних судів</t>
  </si>
  <si>
    <t xml:space="preserve">Розглянуто справ судом присяжних </t>
  </si>
  <si>
    <t/>
  </si>
  <si>
    <t>Н.І. Таран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</si>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</sst>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&amp;C&amp;L2620AD4B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29</v>
      </c>
      <c r="F6" s="90">
        <v>19</v>
      </c>
      <c r="G6" s="90"/>
      <c r="H6" s="90">
        <v>9</v>
      </c>
      <c r="I6" s="90" t="s">
        <v>172</v>
      </c>
      <c r="J6" s="90">
        <v>20</v>
      </c>
      <c r="K6" s="91">
        <v>3</v>
      </c>
      <c r="L6" s="101">
        <f t="shared" ref="L6:L11" si="0">E6-F6</f>
        <v>10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55</v>
      </c>
      <c r="F7" s="90">
        <v>49</v>
      </c>
      <c r="G7" s="90"/>
      <c r="H7" s="90">
        <v>50</v>
      </c>
      <c r="I7" s="90">
        <v>34</v>
      </c>
      <c r="J7" s="90">
        <v>5</v>
      </c>
      <c r="K7" s="91"/>
      <c r="L7" s="101">
        <f t="shared" si="0"/>
        <v>6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16</v>
      </c>
      <c r="F9" s="90">
        <v>14</v>
      </c>
      <c r="G9" s="90"/>
      <c r="H9" s="90">
        <v>14</v>
      </c>
      <c r="I9" s="90">
        <v>8</v>
      </c>
      <c r="J9" s="90">
        <v>2</v>
      </c>
      <c r="K9" s="91"/>
      <c r="L9" s="101">
        <f t="shared" si="0"/>
        <v>2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101</v>
      </c>
      <c r="F15" s="104">
        <f t="shared" si="2"/>
        <v>83</v>
      </c>
      <c r="G15" s="104">
        <f t="shared" si="2"/>
        <v>0</v>
      </c>
      <c r="H15" s="104">
        <f t="shared" si="2"/>
        <v>74</v>
      </c>
      <c r="I15" s="104">
        <f t="shared" si="2"/>
        <v>42</v>
      </c>
      <c r="J15" s="104">
        <f t="shared" si="2"/>
        <v>27</v>
      </c>
      <c r="K15" s="104">
        <f t="shared" si="2"/>
        <v>3</v>
      </c>
      <c r="L15" s="101">
        <f t="shared" si="1"/>
        <v>18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/>
      <c r="F16" s="92"/>
      <c r="G16" s="92"/>
      <c r="H16" s="92"/>
      <c r="I16" s="92"/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1</v>
      </c>
      <c r="F17" s="92"/>
      <c r="G17" s="92"/>
      <c r="H17" s="92">
        <v>1</v>
      </c>
      <c r="I17" s="92">
        <v>1</v>
      </c>
      <c r="J17" s="92"/>
      <c r="K17" s="91"/>
      <c r="L17" s="101">
        <f t="shared" si="1"/>
        <v>1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1</v>
      </c>
      <c r="F24" s="91"/>
      <c r="G24" s="91"/>
      <c r="H24" s="91">
        <v>1</v>
      </c>
      <c r="I24" s="91">
        <v>1</v>
      </c>
      <c r="J24" s="91"/>
      <c r="K24" s="91"/>
      <c r="L24" s="101">
        <f t="shared" si="3"/>
        <v>1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6</v>
      </c>
      <c r="F25" s="91">
        <v>6</v>
      </c>
      <c r="G25" s="91"/>
      <c r="H25" s="91">
        <v>2</v>
      </c>
      <c r="I25" s="91">
        <v>1</v>
      </c>
      <c r="J25" s="91">
        <v>4</v>
      </c>
      <c r="K25" s="91"/>
      <c r="L25" s="101">
        <f t="shared" si="3"/>
        <v>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55</v>
      </c>
      <c r="F27" s="91">
        <v>51</v>
      </c>
      <c r="G27" s="91"/>
      <c r="H27" s="91">
        <v>36</v>
      </c>
      <c r="I27" s="91">
        <v>31</v>
      </c>
      <c r="J27" s="91">
        <v>19</v>
      </c>
      <c r="K27" s="91"/>
      <c r="L27" s="101">
        <f t="shared" si="3"/>
        <v>4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79</v>
      </c>
      <c r="F28" s="91">
        <v>31</v>
      </c>
      <c r="G28" s="91"/>
      <c r="H28" s="91">
        <v>32</v>
      </c>
      <c r="I28" s="91">
        <v>28</v>
      </c>
      <c r="J28" s="91">
        <v>47</v>
      </c>
      <c r="K28" s="91">
        <v>2</v>
      </c>
      <c r="L28" s="101">
        <f t="shared" si="3"/>
        <v>48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5</v>
      </c>
      <c r="F29" s="91">
        <v>5</v>
      </c>
      <c r="G29" s="91"/>
      <c r="H29" s="91">
        <v>5</v>
      </c>
      <c r="I29" s="91">
        <v>5</v>
      </c>
      <c r="J29" s="91"/>
      <c r="K29" s="91"/>
      <c r="L29" s="101">
        <f t="shared" si="3"/>
        <v>0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7</v>
      </c>
      <c r="F30" s="91">
        <v>5</v>
      </c>
      <c r="G30" s="91"/>
      <c r="H30" s="91">
        <v>5</v>
      </c>
      <c r="I30" s="91">
        <v>5</v>
      </c>
      <c r="J30" s="91">
        <v>2</v>
      </c>
      <c r="K30" s="91"/>
      <c r="L30" s="101">
        <f t="shared" si="3"/>
        <v>2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 t="shared" ref="L35:L43" si="4">E35-F35</f>
        <v>0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11</v>
      </c>
      <c r="F36" s="91">
        <v>11</v>
      </c>
      <c r="G36" s="91"/>
      <c r="H36" s="91">
        <v>5</v>
      </c>
      <c r="I36" s="91">
        <v>5</v>
      </c>
      <c r="J36" s="91">
        <v>6</v>
      </c>
      <c r="K36" s="91"/>
      <c r="L36" s="101">
        <f t="shared" si="4"/>
        <v>0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129</v>
      </c>
      <c r="F40" s="91">
        <v>77</v>
      </c>
      <c r="G40" s="91"/>
      <c r="H40" s="91">
        <v>49</v>
      </c>
      <c r="I40" s="91">
        <v>39</v>
      </c>
      <c r="J40" s="91">
        <v>80</v>
      </c>
      <c r="K40" s="91">
        <v>2</v>
      </c>
      <c r="L40" s="101">
        <f t="shared" si="4"/>
        <v>52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66</v>
      </c>
      <c r="F41" s="91">
        <v>61</v>
      </c>
      <c r="G41" s="91"/>
      <c r="H41" s="91">
        <v>56</v>
      </c>
      <c r="I41" s="91" t="s">
        <v>172</v>
      </c>
      <c r="J41" s="91">
        <v>10</v>
      </c>
      <c r="K41" s="91"/>
      <c r="L41" s="101">
        <f t="shared" si="4"/>
        <v>5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68</v>
      </c>
      <c r="F45" s="91">
        <f t="shared" ref="F45:K45" si="5">F41+F43+F44</f>
        <v>63</v>
      </c>
      <c r="G45" s="91">
        <f t="shared" si="5"/>
        <v>0</v>
      </c>
      <c r="H45" s="91">
        <f t="shared" si="5"/>
        <v>58</v>
      </c>
      <c r="I45" s="91">
        <f>I43+I44</f>
        <v>1</v>
      </c>
      <c r="J45" s="91">
        <f t="shared" si="5"/>
        <v>10</v>
      </c>
      <c r="K45" s="91">
        <f t="shared" si="5"/>
        <v>0</v>
      </c>
      <c r="L45" s="101">
        <f>E45-F45</f>
        <v>5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299</v>
      </c>
      <c r="F46" s="91">
        <f t="shared" ref="F46:K46" si="6">F15+F24+F40+F45</f>
        <v>223</v>
      </c>
      <c r="G46" s="91">
        <f t="shared" si="6"/>
        <v>0</v>
      </c>
      <c r="H46" s="91">
        <f t="shared" si="6"/>
        <v>182</v>
      </c>
      <c r="I46" s="91">
        <f t="shared" si="6"/>
        <v>83</v>
      </c>
      <c r="J46" s="91">
        <f t="shared" si="6"/>
        <v>117</v>
      </c>
      <c r="K46" s="91">
        <f t="shared" si="6"/>
        <v>5</v>
      </c>
      <c r="L46" s="101">
        <f>E46-F46</f>
        <v>76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Близнюківський районний суд Харківської області, 
Початок періоду: 01.01.2020, Кінець періоду: 31.03.2020&amp;L2620AD4B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19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1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3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/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9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6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1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2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32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22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2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4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1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Близнюківський районний суд Харківської області, 
Початок періоду: 01.01.2020, Кінець періоду: 31.03.2020&amp;L2620AD4B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9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6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3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2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>
        <v>1</v>
      </c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53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/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10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81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48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2212970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/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7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3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69</v>
      </c>
      <c r="F55" s="96">
        <v>5</v>
      </c>
      <c r="G55" s="96"/>
      <c r="H55" s="96"/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</v>
      </c>
      <c r="F56" s="96"/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38</v>
      </c>
      <c r="F57" s="96">
        <v>9</v>
      </c>
      <c r="G57" s="96">
        <v>2</v>
      </c>
      <c r="H57" s="96"/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58</v>
      </c>
      <c r="F58" s="96"/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94</v>
      </c>
      <c r="G62" s="118">
        <v>699655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55</v>
      </c>
      <c r="G63" s="119">
        <v>660716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39</v>
      </c>
      <c r="G64" s="119">
        <v>38939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30</v>
      </c>
      <c r="G65" s="120">
        <v>14749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Близнюківський районний суд Харківської області, 
Початок періоду: 01.01.2020, Кінець періоду: 31.03.2020&amp;L2620AD4B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4.2735042735042734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11.111111111111111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2.5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81.61434977578476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60.666666666666664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99.666666666666671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30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17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85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72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11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/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/>
      <c r="D25" s="246"/>
    </row>
    <row r="26" spans="1:4" ht="15.75" customHeight="1" x14ac:dyDescent="0.2"/>
    <row r="27" spans="1:4" ht="12.75" customHeight="1" x14ac:dyDescent="0.2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Близнюківський районний суд Харківської області, 
Початок періоду: 01.01.2020, Кінець періоду: 31.03.2020&amp;L2620AD4B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Артем</cp:lastModifiedBy>
  <cp:lastPrinted>2018-03-28T07:45:37Z</cp:lastPrinted>
  <dcterms:created xsi:type="dcterms:W3CDTF">2004-04-20T14:33:35Z</dcterms:created>
  <dcterms:modified xsi:type="dcterms:W3CDTF">2020-04-15T07:35:12Z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1-мзс_00612_1.2020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2620AD4B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